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4.113.164\Hanhala\מכרזים\הליכים\אמבולנסים\מכרז 2-25\"/>
    </mc:Choice>
  </mc:AlternateContent>
  <bookViews>
    <workbookView xWindow="0" yWindow="0" windowWidth="28800" windowHeight="11760"/>
  </bookViews>
  <sheets>
    <sheet name="טופס הצעת מחיר 2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8" i="1"/>
  <c r="F21" i="1"/>
  <c r="F24" i="1"/>
  <c r="F27" i="1"/>
  <c r="F30" i="1"/>
  <c r="F33" i="1"/>
  <c r="F36" i="1"/>
  <c r="F39" i="1"/>
  <c r="F42" i="1"/>
  <c r="F45" i="1"/>
  <c r="F48" i="1"/>
  <c r="F51" i="1"/>
  <c r="F12" i="1"/>
  <c r="F9" i="1"/>
  <c r="F54" i="1" l="1"/>
  <c r="C51" i="1"/>
  <c r="C48" i="1"/>
  <c r="C45" i="1"/>
  <c r="C42" i="1"/>
  <c r="C39" i="1"/>
  <c r="C36" i="1"/>
  <c r="C33" i="1"/>
  <c r="C30" i="1"/>
  <c r="C27" i="1"/>
  <c r="C24" i="1"/>
  <c r="C21" i="1"/>
  <c r="C18" i="1"/>
  <c r="C15" i="1"/>
  <c r="C12" i="1"/>
</calcChain>
</file>

<file path=xl/sharedStrings.xml><?xml version="1.0" encoding="utf-8"?>
<sst xmlns="http://schemas.openxmlformats.org/spreadsheetml/2006/main" count="73" uniqueCount="67">
  <si>
    <t xml:space="preserve">יחידת התמחור </t>
  </si>
  <si>
    <t xml:space="preserve">מס. </t>
  </si>
  <si>
    <t>ללא</t>
  </si>
  <si>
    <t>הקפצה בין בתי החולים של המרכז הירושלמי לבריאות הנפש - כפר שאול ואיתנים</t>
  </si>
  <si>
    <t xml:space="preserve">שרות הסעות למטופלים המאושפזים במרכז הירושלמי לבריאות הנפש באמצעות אמבולנס מכפר שאול/איתנים </t>
  </si>
  <si>
    <t xml:space="preserve">הכמות המשוערת הינה 150 נסיעות לתקופה של שנה </t>
  </si>
  <si>
    <t>אזור ירושלים רבתי</t>
  </si>
  <si>
    <t xml:space="preserve">שרות הסעות למטופלים המאושפזים במרכז הירושלמי לבריאות הנפש באמצעות אמבולנס מכפר שאול/איתנים למוסדות, בתי חולים ומרפאות באזור ירושלים רבתי (לדוגמא ולא רק: הדסה עין כרם, הדסה הר הצופים, שערי צדק, הרצוג, טרם מבשרת ציון, הוד מעלה אדומים) על המחיר לנסיעה לכלול ליווי ושעת המתנה ראשונה. </t>
  </si>
  <si>
    <t xml:space="preserve">הכמות המשוערת הינה 50 נסיעות לתקופה של שנה </t>
  </si>
  <si>
    <t>איזור תל אביב רבתי</t>
  </si>
  <si>
    <t xml:space="preserve">שרות הסעות למטופלים המאושפזים במרכז הירושלמי לבריאות הנפש באמצעות אמבולנס מכפר שאול/איתנים למוסדות, בתי חולים ומרפאות בתל אביב והסביבה (לדוגמא ולא רק: אברבאנל, וולפסון, איכילוב, תל השומר, גהה) על המחיר לנסיעה לכלול ליווי ושעת המתנה ראשונה. </t>
  </si>
  <si>
    <t xml:space="preserve">הכמות המשוערת הינה 4 נסיעות לתקופה של שנה </t>
  </si>
  <si>
    <t>איזור בית שמש</t>
  </si>
  <si>
    <t xml:space="preserve">שרות הסעות למטופלים המאושפזים במרכז הירושלמי לבריאות הנפש באמצעות אמבולנס מכפר שאול/איתנים למוסדות, בתי חולים ומרפאות באזור בית שמש (לדוגמא ולא רק איתנים-כפר שאול ולהיפך, טרם בית שמש) על המחיר לנסיעה לכלול ליווי ושעת המתנה ראשונה. </t>
  </si>
  <si>
    <t xml:space="preserve">הכמות המשוערת הינה 70 נסיעות לתקופה של שנה </t>
  </si>
  <si>
    <t xml:space="preserve">איזור ראשון לציון והסביבה </t>
  </si>
  <si>
    <t xml:space="preserve">שרות הסעות למטופלים המאושפזים במרכז הירושלמי לבריאות הנפש באמצעות אמבולנס מכפר שאול/איתנים למוסדות, בתי חולים ומרפאות בראשון לציון והסביבה (לדוגמא ולא רק: אסותא ראשון לציון) על המחיר לנסיעה לכלול ליווי ושעת המתנה ראשונה. </t>
  </si>
  <si>
    <t xml:space="preserve">הכמות המשוערת הינה 3 נסיעות לתקופה של שנה </t>
  </si>
  <si>
    <t xml:space="preserve">איזור פתח תקווה והסביבה </t>
  </si>
  <si>
    <t xml:space="preserve">שרות הסעות למטופלים המאושפזים במרכז הירושלמי לבריאות הנפש באמצעות אמבולנס מכפר שאול/איתנים למוסדות, בתי חולים ומרפאות בפתח תקווה והסביבה (לדוגמא ולא רק: בילינסון, נאות השרון, נוה שלו ) על המחיר לנסיעה לכלול ליווי ושעת המתנה ראשונה. </t>
  </si>
  <si>
    <t xml:space="preserve">כמות נסיעות משוערת לשנה 3 נסיעות </t>
  </si>
  <si>
    <t>איזור באר יעקב והסביבה</t>
  </si>
  <si>
    <t>שרות הסעות למטופלים המאושפזים במרכז הירושלמי לבריאות הנפש באמצעות אמבולנס מכפר שאול/איתנים למוסדות, בתי חולים ומרפאות בבאר יעקב והסביבה (לדוגמא ולא רק: קפלן, מרחבים [נס ציונה באר יעקב], שמיר, שמואל הרופא) על המחיר לנסיעה לכלול ליווי ושעת המתנה ראשונה.</t>
  </si>
  <si>
    <t xml:space="preserve">הכמות המשוערת הינה 3 נסיעות לתקופה של שנה. </t>
  </si>
  <si>
    <t xml:space="preserve">איזור אשדוד אשקלון והסביבה </t>
  </si>
  <si>
    <t>שרות הסעות למטופלים המאושפזים במרכז הירושלמי לבריאות הנפש באמצעות אמבולנס מכפר שאול/איתנים למוסדות, בתי חולים ומרפאות באשדוד, אשקלון והסביבה (לדוגמא ולא רק: אסותא אשדוד, ברזילי) על המחיר לנסיעה לכלול ליווי ושעת המתנה ראשונה</t>
  </si>
  <si>
    <t xml:space="preserve">הכמות המשוערת הינה 3 נסיעות בשנה. </t>
  </si>
  <si>
    <t xml:space="preserve">איזור באר שבע והסביבה </t>
  </si>
  <si>
    <t>שרות הסעות למטופלים המאושפזים במרכז הירושלמי לבריאות הנפש באמצעות אמבולנס מכפר שאול/איתנים למוסדות, בתי חולים ומרפאות בבאר שבע והסביבה (לדוגמא ולא רק: מרכז ברה"נ באר שבע, סורוקה) על המחיר לנסיעה לכלול ליווי ושעת המתנה ראשונה.</t>
  </si>
  <si>
    <t xml:space="preserve">הכמות המשוערת הינה 4 נסיעות בשנה. </t>
  </si>
  <si>
    <t xml:space="preserve">איזור טירת הכרמל / חיפה והסביבה </t>
  </si>
  <si>
    <t>שרות הסעות למטופלים המאושפזים במרכז הירושלמי לבריאות הנפש באמצעות אמבולנס מכפר שאול/איתנים למוסדות, בתי חולים ומרפאות בטירת הכרמל והסביבה (לדוגמא ולא רק: מעלה הכרמל) על המחיר לנסיעה לכלול ליווי ושעת המתנה ראשונה.</t>
  </si>
  <si>
    <t xml:space="preserve">כמות משוערת של נסיעה אחת בשנה. </t>
  </si>
  <si>
    <t xml:space="preserve">איזור צפת והסביבה </t>
  </si>
  <si>
    <t>שרות הסעות למטופלים המאושפזים במרכז הירושלמי לבריאות הנפש באמצעות אמבולנס מכפר שאול/איתנים למוסדות, בתי חולים ומרפאות בצפת והסביבה (לדוגמא ולא רק: זיו) על המחיר לנסיעה לכלול ליווי ושעת המתנה ראשונה.</t>
  </si>
  <si>
    <t xml:space="preserve">איזור עפולה והסביבה </t>
  </si>
  <si>
    <t>שרות הסעות למטופלים המאושפזים במרכז הירושלמי לבריאות הנפש באמצעות אמבולנס מכפר שאול/איתנים למוסדות, בתי חולים ומרפאות בעפולה והסביבה (לדוגמא ולא רק: העמק) על המחיר לנסיעה לכלול ליווי ושעת המתנה ראשונה.</t>
  </si>
  <si>
    <t xml:space="preserve">הכמות המשוערת הינה נסיעה אחת בשנה. </t>
  </si>
  <si>
    <t xml:space="preserve">איזור נתניה והסביבה </t>
  </si>
  <si>
    <t>שרות הסעות למטופלים המאושפזים במרכז הירושלמי לבריאות הנפש באמצעות אמבולנס מכפר שאול/איתנים למוסדות, בתי חולים ומרפאות בנתניה והסביבה (לדוגמא ולא רק: לניאדו, לב השרון (פרדסיה)) על המחיר לנסיעה לכלול ליווי ושעת המתנה ראשונה.</t>
  </si>
  <si>
    <t xml:space="preserve">כמות משוערת של 2 נסיעות בשנה. </t>
  </si>
  <si>
    <t xml:space="preserve">איזור חדרה והסביבה </t>
  </si>
  <si>
    <t>שרות הסעות למטופלים המאושפזים במרכז הירושלמי לבריאות הנפש באמצעות אמבולנס מכפר שאול/איתנים למוסדות, בתי חולים ומרפאות בחדרה והסביבה (לדוגמא ולא רק: הלל יפה, שער מנשה) על המחיר לנסיעה לכלול ליווי ושעת המתנה ראשונה.</t>
  </si>
  <si>
    <t xml:space="preserve">כמות משוערת של 6 נסיעות בשנה. </t>
  </si>
  <si>
    <t xml:space="preserve">איזור עכו והסביבה </t>
  </si>
  <si>
    <t>שרות הסעות למטופלים המאושפזים במרכז הירושלמי לבריאות הנפש באמצעות אמבולנס מכפר שאול/איתנים למוסדות, בתי חולים ומרפאות בעכו והסביבה (לדוגמא ולא רק: מרכז ברה"ן מזור) על המחיר לנסיעה לכלול ליווי ושעת המתנה ראשונה.</t>
  </si>
  <si>
    <t xml:space="preserve">תוספת ערב/לילה </t>
  </si>
  <si>
    <t>הצעת המחיר תינתן עבור 365 ימים בשנה, כולל שבתות, חגים ולילות</t>
  </si>
  <si>
    <t xml:space="preserve">על שירות שיינתן החל מהשעה 21:00 עד 06:00 בימים א'-ה' תשולם תוספת לילה של 15%, וכך גם בשבתות וחגים החל מכניסת השבת/החג. </t>
  </si>
  <si>
    <t>הערות כלליות להצעת המחיר</t>
  </si>
  <si>
    <t>* כמות נסיעות הינה משוערת לתקופה של שנה</t>
  </si>
  <si>
    <t xml:space="preserve">*לתשומת הלב - מדובר על שינוע מטופלים המאושפזים בבית חולים פסיכיאטרי, משלושה קמפוסים נפרדים: כפר שאול בירושלים, איתנים (ילדים ומבוגרים) הממוקם בהרי יהודה </t>
  </si>
  <si>
    <t>* זמן הגעה של עד 30 דקות מרגע הקריאה</t>
  </si>
  <si>
    <t>* חיוב לפי כמות רכבים ולא לפי מספר מטופלים באמבולנס (ז"א שאם מסיעים 3 מטופלים באמבולנס אחד - החיוב הוא על רכב בודד)</t>
  </si>
  <si>
    <t>* הצעת המחיר תינתן עבור 365 ימים בשנה, כולל שבתות, חגים ולילות.</t>
  </si>
  <si>
    <t>מחיר מקסימום (כולל מע"מ)</t>
  </si>
  <si>
    <t xml:space="preserve">כמות משוערת של 1 נסיעה בשנה </t>
  </si>
  <si>
    <t>המזמין רשאי לרכוש חלק מהשירותים נשואי מכרז זה, ואינו מתחייב לרכישת כמות מינימום</t>
  </si>
  <si>
    <t xml:space="preserve">עלות לנסיעה למילוי ע"י המציע (כולל מע"מ) </t>
  </si>
  <si>
    <t>סה"כ הצעת מחיר</t>
  </si>
  <si>
    <t>סה"כ</t>
  </si>
  <si>
    <t>ח"פ</t>
  </si>
  <si>
    <t>טופס הצעת מחיר במסגרת מכרז 2/25 להסעת מטופלים באמצעות אמבולנס</t>
  </si>
  <si>
    <t>שם המציע</t>
  </si>
  <si>
    <t>איש קשר</t>
  </si>
  <si>
    <t>טלפון</t>
  </si>
  <si>
    <t>כמות נסיעות משוערת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</si>
</sst>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"/>
  </numFmts>
  <fonts count="4" x14ac:knownFonts="1">
    <font>
      <sz val="11"/>
      <color theme="1"/>
      <name val="Arial"/>
      <family val="2"/>
      <charset val="177"/>
      <scheme val="minor"/>
    </font>
    <font>
      <b/>
      <sz val="12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2" fillId="0" borderId="0" xfId="0" applyFont="1" applyAlignment="1"/>
    <xf numFmtId="164" fontId="1" fillId="0" borderId="0" xfId="0" applyNumberFormat="1" applyFont="1"/>
    <xf numFmtId="3" fontId="1" fillId="0" borderId="0" xfId="0" applyNumberFormat="1" applyFont="1"/>
    <xf numFmtId="164" fontId="2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1" fillId="0" borderId="0" xfId="0" applyFont="1"/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/>
    <xf numFmtId="164" fontId="1" fillId="0" borderId="1" xfId="0" applyNumberFormat="1" applyFont="1" applyBorder="1"/>
    <xf numFmtId="3" fontId="1" fillId="0" borderId="1" xfId="0" applyNumberFormat="1" applyFont="1" applyBorder="1"/>
    <xf numFmtId="164" fontId="1" fillId="2" borderId="8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7"/>
  <sheetViews>
    <sheetView rightToLeft="1" tabSelected="1" zoomScale="90" zoomScaleNormal="90" workbookViewId="0">
      <selection activeCell="E15" sqref="E15:E17"/>
    </sheetView>
  </sheetViews>
  <sheetFormatPr defaultRowHeight="15" x14ac:dyDescent="0.2"/>
  <cols>
    <col min="1" max="1" width="9" style="8"/>
    <col min="2" max="2" width="100.75" style="9" customWidth="1"/>
    <col min="3" max="3" width="22.25" style="10" bestFit="1" customWidth="1"/>
    <col min="4" max="4" width="22.25" style="11" customWidth="1"/>
    <col min="5" max="6" width="22.875" style="12" customWidth="1"/>
    <col min="7" max="16384" width="9" style="8"/>
  </cols>
  <sheetData>
    <row r="3" spans="1:11" ht="15" customHeight="1" x14ac:dyDescent="0.2">
      <c r="B3" s="36" t="s">
        <v>62</v>
      </c>
      <c r="C3" s="36"/>
      <c r="D3" s="36"/>
      <c r="E3" s="36"/>
      <c r="F3" s="36"/>
    </row>
    <row r="4" spans="1:11" ht="15.75" thickBot="1" x14ac:dyDescent="0.25"/>
    <row r="5" spans="1:11" ht="15.75" thickBot="1" x14ac:dyDescent="0.25">
      <c r="B5" s="29" t="s">
        <v>63</v>
      </c>
      <c r="C5" s="29" t="s">
        <v>61</v>
      </c>
      <c r="D5" s="29" t="s">
        <v>64</v>
      </c>
      <c r="E5" s="29" t="s">
        <v>65</v>
      </c>
    </row>
    <row r="6" spans="1:11" ht="15.75" thickBot="1" x14ac:dyDescent="0.25">
      <c r="B6" s="30"/>
      <c r="C6" s="31"/>
      <c r="D6" s="32"/>
      <c r="E6" s="28"/>
    </row>
    <row r="7" spans="1:11" ht="15.75" thickBot="1" x14ac:dyDescent="0.25"/>
    <row r="8" spans="1:11" s="15" customFormat="1" ht="45.75" thickBot="1" x14ac:dyDescent="0.25">
      <c r="A8" s="1" t="s">
        <v>1</v>
      </c>
      <c r="B8" s="13" t="s">
        <v>0</v>
      </c>
      <c r="C8" s="33" t="s">
        <v>55</v>
      </c>
      <c r="D8" s="34" t="s">
        <v>66</v>
      </c>
      <c r="E8" s="35" t="s">
        <v>58</v>
      </c>
      <c r="F8" s="35" t="s">
        <v>59</v>
      </c>
      <c r="G8" s="14"/>
      <c r="H8" s="14"/>
      <c r="I8" s="14"/>
      <c r="J8" s="14"/>
      <c r="K8" s="14"/>
    </row>
    <row r="9" spans="1:11" x14ac:dyDescent="0.2">
      <c r="A9" s="2">
        <v>1</v>
      </c>
      <c r="B9" s="2" t="s">
        <v>3</v>
      </c>
      <c r="C9" s="49">
        <v>354</v>
      </c>
      <c r="D9" s="43">
        <v>150</v>
      </c>
      <c r="E9" s="37"/>
      <c r="F9" s="37">
        <f>E9*D9</f>
        <v>0</v>
      </c>
      <c r="G9" s="16"/>
      <c r="H9" s="16"/>
      <c r="I9" s="16"/>
      <c r="J9" s="16"/>
      <c r="K9" s="16"/>
    </row>
    <row r="10" spans="1:11" x14ac:dyDescent="0.2">
      <c r="A10" s="3"/>
      <c r="B10" s="17" t="s">
        <v>4</v>
      </c>
      <c r="C10" s="50"/>
      <c r="D10" s="44"/>
      <c r="E10" s="38"/>
      <c r="F10" s="38"/>
      <c r="G10" s="16"/>
      <c r="H10" s="16"/>
      <c r="I10" s="16"/>
      <c r="J10" s="16"/>
      <c r="K10" s="16"/>
    </row>
    <row r="11" spans="1:11" ht="15.75" thickBot="1" x14ac:dyDescent="0.25">
      <c r="A11" s="4"/>
      <c r="B11" s="18" t="s">
        <v>5</v>
      </c>
      <c r="C11" s="51"/>
      <c r="D11" s="45"/>
      <c r="E11" s="39"/>
      <c r="F11" s="39"/>
      <c r="G11" s="16"/>
      <c r="H11" s="16"/>
      <c r="I11" s="16"/>
      <c r="J11" s="16"/>
      <c r="K11" s="16"/>
    </row>
    <row r="12" spans="1:11" x14ac:dyDescent="0.2">
      <c r="A12" s="2">
        <v>2</v>
      </c>
      <c r="B12" s="2" t="s">
        <v>6</v>
      </c>
      <c r="C12" s="49">
        <f>300*1.18</f>
        <v>354</v>
      </c>
      <c r="D12" s="43">
        <v>50</v>
      </c>
      <c r="E12" s="37"/>
      <c r="F12" s="37">
        <f>E12*D12</f>
        <v>0</v>
      </c>
      <c r="G12" s="16"/>
      <c r="H12" s="16"/>
      <c r="I12" s="16"/>
      <c r="J12" s="16"/>
      <c r="K12" s="16"/>
    </row>
    <row r="13" spans="1:11" ht="45" x14ac:dyDescent="0.2">
      <c r="A13" s="3"/>
      <c r="B13" s="17" t="s">
        <v>7</v>
      </c>
      <c r="C13" s="50"/>
      <c r="D13" s="44"/>
      <c r="E13" s="38"/>
      <c r="F13" s="38"/>
      <c r="G13" s="16"/>
      <c r="H13" s="16"/>
      <c r="I13" s="16"/>
      <c r="J13" s="16"/>
      <c r="K13" s="16"/>
    </row>
    <row r="14" spans="1:11" ht="15.75" thickBot="1" x14ac:dyDescent="0.25">
      <c r="A14" s="4"/>
      <c r="B14" s="18" t="s">
        <v>8</v>
      </c>
      <c r="C14" s="51"/>
      <c r="D14" s="45"/>
      <c r="E14" s="39"/>
      <c r="F14" s="39"/>
      <c r="G14" s="16"/>
      <c r="H14" s="16"/>
      <c r="I14" s="16"/>
      <c r="J14" s="16"/>
      <c r="K14" s="16"/>
    </row>
    <row r="15" spans="1:11" x14ac:dyDescent="0.2">
      <c r="A15" s="2">
        <v>3</v>
      </c>
      <c r="B15" s="2" t="s">
        <v>9</v>
      </c>
      <c r="C15" s="49">
        <f>700*1.18</f>
        <v>826</v>
      </c>
      <c r="D15" s="43">
        <v>4</v>
      </c>
      <c r="E15" s="37"/>
      <c r="F15" s="37">
        <f>E15*D15</f>
        <v>0</v>
      </c>
      <c r="G15" s="16"/>
      <c r="H15" s="16"/>
      <c r="I15" s="16"/>
      <c r="J15" s="16"/>
      <c r="K15" s="16"/>
    </row>
    <row r="16" spans="1:11" ht="45" x14ac:dyDescent="0.2">
      <c r="A16" s="3"/>
      <c r="B16" s="17" t="s">
        <v>10</v>
      </c>
      <c r="C16" s="50"/>
      <c r="D16" s="44"/>
      <c r="E16" s="38"/>
      <c r="F16" s="38"/>
      <c r="G16" s="16"/>
      <c r="H16" s="16"/>
      <c r="I16" s="16"/>
      <c r="J16" s="16"/>
      <c r="K16" s="16"/>
    </row>
    <row r="17" spans="1:11" ht="15.75" thickBot="1" x14ac:dyDescent="0.25">
      <c r="A17" s="4"/>
      <c r="B17" s="18" t="s">
        <v>11</v>
      </c>
      <c r="C17" s="51"/>
      <c r="D17" s="45"/>
      <c r="E17" s="39"/>
      <c r="F17" s="39"/>
      <c r="G17" s="16"/>
      <c r="H17" s="16"/>
      <c r="I17" s="16"/>
      <c r="J17" s="16"/>
      <c r="K17" s="16"/>
    </row>
    <row r="18" spans="1:11" x14ac:dyDescent="0.2">
      <c r="A18" s="2">
        <v>4</v>
      </c>
      <c r="B18" s="2" t="s">
        <v>12</v>
      </c>
      <c r="C18" s="49">
        <f>450*1.18</f>
        <v>531</v>
      </c>
      <c r="D18" s="43">
        <v>70</v>
      </c>
      <c r="E18" s="46"/>
      <c r="F18" s="37">
        <f>E18*D18</f>
        <v>0</v>
      </c>
      <c r="G18" s="16"/>
      <c r="H18" s="16"/>
      <c r="I18" s="16"/>
      <c r="J18" s="16"/>
      <c r="K18" s="16"/>
    </row>
    <row r="19" spans="1:11" ht="45" x14ac:dyDescent="0.2">
      <c r="A19" s="3"/>
      <c r="B19" s="17" t="s">
        <v>13</v>
      </c>
      <c r="C19" s="50"/>
      <c r="D19" s="44"/>
      <c r="E19" s="47"/>
      <c r="F19" s="38"/>
      <c r="G19" s="16"/>
      <c r="H19" s="16"/>
      <c r="I19" s="16"/>
      <c r="J19" s="16"/>
      <c r="K19" s="16"/>
    </row>
    <row r="20" spans="1:11" ht="15.75" thickBot="1" x14ac:dyDescent="0.25">
      <c r="A20" s="4"/>
      <c r="B20" s="18" t="s">
        <v>14</v>
      </c>
      <c r="C20" s="51"/>
      <c r="D20" s="45"/>
      <c r="E20" s="48"/>
      <c r="F20" s="39"/>
      <c r="G20" s="16"/>
      <c r="H20" s="16"/>
      <c r="I20" s="16"/>
      <c r="J20" s="16"/>
      <c r="K20" s="16"/>
    </row>
    <row r="21" spans="1:11" x14ac:dyDescent="0.2">
      <c r="A21" s="2">
        <v>5</v>
      </c>
      <c r="B21" s="2" t="s">
        <v>15</v>
      </c>
      <c r="C21" s="49">
        <f>650*1.18</f>
        <v>767</v>
      </c>
      <c r="D21" s="43">
        <v>3</v>
      </c>
      <c r="E21" s="46"/>
      <c r="F21" s="37">
        <f>E21*D21</f>
        <v>0</v>
      </c>
      <c r="G21" s="16"/>
      <c r="H21" s="16"/>
      <c r="I21" s="16"/>
      <c r="J21" s="16"/>
      <c r="K21" s="16"/>
    </row>
    <row r="22" spans="1:11" ht="45" x14ac:dyDescent="0.2">
      <c r="A22" s="3"/>
      <c r="B22" s="17" t="s">
        <v>16</v>
      </c>
      <c r="C22" s="50"/>
      <c r="D22" s="44"/>
      <c r="E22" s="47"/>
      <c r="F22" s="38"/>
      <c r="G22" s="16"/>
      <c r="H22" s="16"/>
      <c r="I22" s="16"/>
      <c r="J22" s="16"/>
      <c r="K22" s="16"/>
    </row>
    <row r="23" spans="1:11" ht="15.75" thickBot="1" x14ac:dyDescent="0.25">
      <c r="A23" s="4"/>
      <c r="B23" s="18" t="s">
        <v>17</v>
      </c>
      <c r="C23" s="51"/>
      <c r="D23" s="45"/>
      <c r="E23" s="48"/>
      <c r="F23" s="39"/>
      <c r="G23" s="16"/>
      <c r="H23" s="16"/>
      <c r="I23" s="16"/>
      <c r="J23" s="16"/>
      <c r="K23" s="16"/>
    </row>
    <row r="24" spans="1:11" x14ac:dyDescent="0.2">
      <c r="A24" s="2">
        <v>6</v>
      </c>
      <c r="B24" s="2" t="s">
        <v>18</v>
      </c>
      <c r="C24" s="49">
        <f>700*1.18</f>
        <v>826</v>
      </c>
      <c r="D24" s="43">
        <v>3</v>
      </c>
      <c r="E24" s="46"/>
      <c r="F24" s="37">
        <f>E24*D24</f>
        <v>0</v>
      </c>
      <c r="G24" s="16"/>
      <c r="H24" s="16"/>
      <c r="I24" s="16"/>
      <c r="J24" s="16"/>
      <c r="K24" s="16"/>
    </row>
    <row r="25" spans="1:11" ht="45" x14ac:dyDescent="0.2">
      <c r="A25" s="3"/>
      <c r="B25" s="17" t="s">
        <v>19</v>
      </c>
      <c r="C25" s="50"/>
      <c r="D25" s="44"/>
      <c r="E25" s="47"/>
      <c r="F25" s="38"/>
      <c r="G25" s="16"/>
      <c r="H25" s="16"/>
      <c r="I25" s="16"/>
      <c r="J25" s="16"/>
      <c r="K25" s="16"/>
    </row>
    <row r="26" spans="1:11" ht="15.75" thickBot="1" x14ac:dyDescent="0.25">
      <c r="A26" s="4"/>
      <c r="B26" s="18" t="s">
        <v>20</v>
      </c>
      <c r="C26" s="51"/>
      <c r="D26" s="45"/>
      <c r="E26" s="48"/>
      <c r="F26" s="39"/>
      <c r="G26" s="16"/>
      <c r="H26" s="16"/>
      <c r="I26" s="16"/>
      <c r="J26" s="16"/>
      <c r="K26" s="16"/>
    </row>
    <row r="27" spans="1:11" x14ac:dyDescent="0.2">
      <c r="A27" s="2">
        <v>7</v>
      </c>
      <c r="B27" s="2" t="s">
        <v>21</v>
      </c>
      <c r="C27" s="49">
        <f>700*1.18</f>
        <v>826</v>
      </c>
      <c r="D27" s="43">
        <v>3</v>
      </c>
      <c r="E27" s="37"/>
      <c r="F27" s="37">
        <f>E27*D27</f>
        <v>0</v>
      </c>
      <c r="G27" s="16"/>
      <c r="H27" s="16"/>
      <c r="I27" s="16"/>
      <c r="J27" s="16"/>
      <c r="K27" s="16"/>
    </row>
    <row r="28" spans="1:11" ht="45" x14ac:dyDescent="0.2">
      <c r="A28" s="3"/>
      <c r="B28" s="17" t="s">
        <v>22</v>
      </c>
      <c r="C28" s="50"/>
      <c r="D28" s="44"/>
      <c r="E28" s="38"/>
      <c r="F28" s="38"/>
      <c r="G28" s="16"/>
      <c r="H28" s="16"/>
      <c r="I28" s="16"/>
      <c r="J28" s="16"/>
      <c r="K28" s="16"/>
    </row>
    <row r="29" spans="1:11" ht="15.75" thickBot="1" x14ac:dyDescent="0.25">
      <c r="A29" s="4"/>
      <c r="B29" s="18" t="s">
        <v>23</v>
      </c>
      <c r="C29" s="51"/>
      <c r="D29" s="45"/>
      <c r="E29" s="39"/>
      <c r="F29" s="39"/>
      <c r="G29" s="16"/>
      <c r="H29" s="16"/>
      <c r="I29" s="16"/>
      <c r="J29" s="16"/>
      <c r="K29" s="16"/>
    </row>
    <row r="30" spans="1:11" x14ac:dyDescent="0.2">
      <c r="A30" s="2">
        <v>8</v>
      </c>
      <c r="B30" s="2" t="s">
        <v>24</v>
      </c>
      <c r="C30" s="49">
        <f>800*1.18</f>
        <v>944</v>
      </c>
      <c r="D30" s="43">
        <v>3</v>
      </c>
      <c r="E30" s="37"/>
      <c r="F30" s="37">
        <f>E30*D30</f>
        <v>0</v>
      </c>
      <c r="G30" s="16"/>
      <c r="H30" s="16"/>
      <c r="I30" s="16"/>
      <c r="J30" s="16"/>
      <c r="K30" s="16"/>
    </row>
    <row r="31" spans="1:11" ht="45" x14ac:dyDescent="0.2">
      <c r="A31" s="3"/>
      <c r="B31" s="17" t="s">
        <v>25</v>
      </c>
      <c r="C31" s="50"/>
      <c r="D31" s="44"/>
      <c r="E31" s="38"/>
      <c r="F31" s="38"/>
      <c r="G31" s="16"/>
      <c r="H31" s="16"/>
      <c r="I31" s="16"/>
      <c r="J31" s="16"/>
      <c r="K31" s="16"/>
    </row>
    <row r="32" spans="1:11" ht="15.75" thickBot="1" x14ac:dyDescent="0.25">
      <c r="A32" s="4"/>
      <c r="B32" s="18" t="s">
        <v>26</v>
      </c>
      <c r="C32" s="51"/>
      <c r="D32" s="45"/>
      <c r="E32" s="39"/>
      <c r="F32" s="39"/>
      <c r="G32" s="16"/>
      <c r="H32" s="16"/>
      <c r="I32" s="16"/>
      <c r="J32" s="16"/>
      <c r="K32" s="16"/>
    </row>
    <row r="33" spans="1:11" x14ac:dyDescent="0.2">
      <c r="A33" s="2">
        <v>9</v>
      </c>
      <c r="B33" s="2" t="s">
        <v>27</v>
      </c>
      <c r="C33" s="49">
        <f>1300*1.18</f>
        <v>1534</v>
      </c>
      <c r="D33" s="43">
        <v>4</v>
      </c>
      <c r="E33" s="37"/>
      <c r="F33" s="37">
        <f>E33*D33</f>
        <v>0</v>
      </c>
      <c r="G33" s="16"/>
      <c r="H33" s="16"/>
      <c r="I33" s="16"/>
      <c r="J33" s="16"/>
      <c r="K33" s="16"/>
    </row>
    <row r="34" spans="1:11" ht="45" x14ac:dyDescent="0.2">
      <c r="A34" s="3"/>
      <c r="B34" s="17" t="s">
        <v>28</v>
      </c>
      <c r="C34" s="50"/>
      <c r="D34" s="44"/>
      <c r="E34" s="38"/>
      <c r="F34" s="38"/>
      <c r="G34" s="16"/>
      <c r="H34" s="16"/>
      <c r="I34" s="16"/>
      <c r="J34" s="16"/>
      <c r="K34" s="16"/>
    </row>
    <row r="35" spans="1:11" ht="15.75" thickBot="1" x14ac:dyDescent="0.25">
      <c r="A35" s="4"/>
      <c r="B35" s="18" t="s">
        <v>29</v>
      </c>
      <c r="C35" s="51"/>
      <c r="D35" s="45"/>
      <c r="E35" s="39"/>
      <c r="F35" s="39"/>
      <c r="G35" s="16"/>
      <c r="H35" s="16"/>
      <c r="I35" s="16"/>
      <c r="J35" s="16"/>
      <c r="K35" s="16"/>
    </row>
    <row r="36" spans="1:11" x14ac:dyDescent="0.2">
      <c r="A36" s="3">
        <v>10</v>
      </c>
      <c r="B36" s="3" t="s">
        <v>30</v>
      </c>
      <c r="C36" s="49">
        <f>1800*1.18</f>
        <v>2124</v>
      </c>
      <c r="D36" s="43">
        <v>1</v>
      </c>
      <c r="E36" s="37"/>
      <c r="F36" s="37">
        <f>E36*D36</f>
        <v>0</v>
      </c>
      <c r="G36" s="16"/>
      <c r="H36" s="16"/>
      <c r="I36" s="16"/>
      <c r="J36" s="16"/>
      <c r="K36" s="16"/>
    </row>
    <row r="37" spans="1:11" ht="45" x14ac:dyDescent="0.2">
      <c r="A37" s="3"/>
      <c r="B37" s="17" t="s">
        <v>31</v>
      </c>
      <c r="C37" s="50"/>
      <c r="D37" s="44"/>
      <c r="E37" s="38"/>
      <c r="F37" s="38"/>
      <c r="G37" s="16"/>
      <c r="H37" s="16"/>
      <c r="I37" s="16"/>
      <c r="J37" s="16"/>
      <c r="K37" s="16"/>
    </row>
    <row r="38" spans="1:11" ht="15.75" thickBot="1" x14ac:dyDescent="0.25">
      <c r="A38" s="3"/>
      <c r="B38" s="17" t="s">
        <v>32</v>
      </c>
      <c r="C38" s="51"/>
      <c r="D38" s="45"/>
      <c r="E38" s="39"/>
      <c r="F38" s="39"/>
      <c r="G38" s="16"/>
      <c r="H38" s="16"/>
      <c r="I38" s="16"/>
      <c r="J38" s="16"/>
      <c r="K38" s="16"/>
    </row>
    <row r="39" spans="1:11" x14ac:dyDescent="0.2">
      <c r="A39" s="2">
        <v>11</v>
      </c>
      <c r="B39" s="2" t="s">
        <v>33</v>
      </c>
      <c r="C39" s="49">
        <f>2600*1.18</f>
        <v>3068</v>
      </c>
      <c r="D39" s="43">
        <v>1</v>
      </c>
      <c r="E39" s="37"/>
      <c r="F39" s="37">
        <f>E39*D39</f>
        <v>0</v>
      </c>
      <c r="G39" s="16"/>
      <c r="H39" s="16"/>
      <c r="I39" s="16"/>
      <c r="J39" s="16"/>
      <c r="K39" s="16"/>
    </row>
    <row r="40" spans="1:11" ht="45" x14ac:dyDescent="0.2">
      <c r="A40" s="3"/>
      <c r="B40" s="17" t="s">
        <v>34</v>
      </c>
      <c r="C40" s="50"/>
      <c r="D40" s="44"/>
      <c r="E40" s="38"/>
      <c r="F40" s="38"/>
      <c r="G40" s="16"/>
      <c r="H40" s="16"/>
      <c r="I40" s="16"/>
      <c r="J40" s="16"/>
      <c r="K40" s="16"/>
    </row>
    <row r="41" spans="1:11" ht="15.75" thickBot="1" x14ac:dyDescent="0.25">
      <c r="A41" s="4"/>
      <c r="B41" s="18" t="s">
        <v>32</v>
      </c>
      <c r="C41" s="51"/>
      <c r="D41" s="45"/>
      <c r="E41" s="39"/>
      <c r="F41" s="39"/>
      <c r="G41" s="16"/>
      <c r="H41" s="16"/>
      <c r="I41" s="16"/>
      <c r="J41" s="16"/>
      <c r="K41" s="16"/>
    </row>
    <row r="42" spans="1:11" x14ac:dyDescent="0.2">
      <c r="A42" s="2">
        <v>12</v>
      </c>
      <c r="B42" s="2" t="s">
        <v>35</v>
      </c>
      <c r="C42" s="49">
        <f>2400*1.18</f>
        <v>2832</v>
      </c>
      <c r="D42" s="43">
        <v>1</v>
      </c>
      <c r="E42" s="37"/>
      <c r="F42" s="37">
        <f>E42*D42</f>
        <v>0</v>
      </c>
      <c r="G42" s="16"/>
      <c r="H42" s="16"/>
      <c r="I42" s="16"/>
      <c r="J42" s="16"/>
      <c r="K42" s="16"/>
    </row>
    <row r="43" spans="1:11" ht="45" x14ac:dyDescent="0.2">
      <c r="A43" s="3"/>
      <c r="B43" s="17" t="s">
        <v>36</v>
      </c>
      <c r="C43" s="50"/>
      <c r="D43" s="44"/>
      <c r="E43" s="38"/>
      <c r="F43" s="38"/>
      <c r="G43" s="16"/>
      <c r="H43" s="16"/>
      <c r="I43" s="16"/>
      <c r="J43" s="16"/>
      <c r="K43" s="16"/>
    </row>
    <row r="44" spans="1:11" ht="15.75" thickBot="1" x14ac:dyDescent="0.25">
      <c r="A44" s="4"/>
      <c r="B44" s="18" t="s">
        <v>37</v>
      </c>
      <c r="C44" s="51"/>
      <c r="D44" s="45"/>
      <c r="E44" s="39"/>
      <c r="F44" s="39"/>
      <c r="G44" s="16"/>
      <c r="H44" s="16"/>
      <c r="I44" s="16"/>
      <c r="J44" s="16"/>
      <c r="K44" s="16"/>
    </row>
    <row r="45" spans="1:11" x14ac:dyDescent="0.2">
      <c r="A45" s="2">
        <v>13</v>
      </c>
      <c r="B45" s="2" t="s">
        <v>38</v>
      </c>
      <c r="C45" s="49">
        <f>1300*1.18</f>
        <v>1534</v>
      </c>
      <c r="D45" s="43">
        <v>2</v>
      </c>
      <c r="E45" s="37"/>
      <c r="F45" s="37">
        <f>E45*D45</f>
        <v>0</v>
      </c>
      <c r="G45" s="16"/>
      <c r="H45" s="16"/>
      <c r="I45" s="16"/>
      <c r="J45" s="16"/>
      <c r="K45" s="16"/>
    </row>
    <row r="46" spans="1:11" ht="45" x14ac:dyDescent="0.2">
      <c r="A46" s="3"/>
      <c r="B46" s="17" t="s">
        <v>39</v>
      </c>
      <c r="C46" s="50"/>
      <c r="D46" s="44"/>
      <c r="E46" s="38"/>
      <c r="F46" s="38"/>
      <c r="G46" s="16"/>
      <c r="H46" s="16"/>
      <c r="I46" s="16"/>
      <c r="J46" s="16"/>
      <c r="K46" s="16"/>
    </row>
    <row r="47" spans="1:11" ht="15.75" thickBot="1" x14ac:dyDescent="0.25">
      <c r="A47" s="4"/>
      <c r="B47" s="18" t="s">
        <v>40</v>
      </c>
      <c r="C47" s="51"/>
      <c r="D47" s="45"/>
      <c r="E47" s="39"/>
      <c r="F47" s="39"/>
      <c r="G47" s="16"/>
      <c r="H47" s="16"/>
      <c r="I47" s="16"/>
      <c r="J47" s="16"/>
      <c r="K47" s="16"/>
    </row>
    <row r="48" spans="1:11" x14ac:dyDescent="0.2">
      <c r="A48" s="2">
        <v>14</v>
      </c>
      <c r="B48" s="2" t="s">
        <v>41</v>
      </c>
      <c r="C48" s="49">
        <f>1300*1.18</f>
        <v>1534</v>
      </c>
      <c r="D48" s="43">
        <v>6</v>
      </c>
      <c r="E48" s="37"/>
      <c r="F48" s="37">
        <f>E48*D48</f>
        <v>0</v>
      </c>
      <c r="G48" s="16"/>
      <c r="H48" s="16"/>
      <c r="I48" s="16"/>
      <c r="J48" s="16"/>
      <c r="K48" s="16"/>
    </row>
    <row r="49" spans="1:11" ht="45" x14ac:dyDescent="0.2">
      <c r="A49" s="3"/>
      <c r="B49" s="17" t="s">
        <v>42</v>
      </c>
      <c r="C49" s="50"/>
      <c r="D49" s="44"/>
      <c r="E49" s="38"/>
      <c r="F49" s="38"/>
      <c r="G49" s="16"/>
      <c r="H49" s="16"/>
      <c r="I49" s="16"/>
      <c r="J49" s="16"/>
      <c r="K49" s="16"/>
    </row>
    <row r="50" spans="1:11" ht="15.75" thickBot="1" x14ac:dyDescent="0.25">
      <c r="A50" s="4"/>
      <c r="B50" s="18" t="s">
        <v>43</v>
      </c>
      <c r="C50" s="51"/>
      <c r="D50" s="45"/>
      <c r="E50" s="39"/>
      <c r="F50" s="39"/>
      <c r="G50" s="16"/>
      <c r="H50" s="16"/>
      <c r="I50" s="16"/>
      <c r="J50" s="16"/>
      <c r="K50" s="16"/>
    </row>
    <row r="51" spans="1:11" x14ac:dyDescent="0.2">
      <c r="A51" s="2">
        <v>15</v>
      </c>
      <c r="B51" s="2" t="s">
        <v>44</v>
      </c>
      <c r="C51" s="49">
        <f>2000*1.18</f>
        <v>2360</v>
      </c>
      <c r="D51" s="43">
        <v>1</v>
      </c>
      <c r="E51" s="37"/>
      <c r="F51" s="37">
        <f>E51*D51</f>
        <v>0</v>
      </c>
      <c r="G51" s="16"/>
      <c r="H51" s="16"/>
      <c r="I51" s="16"/>
      <c r="J51" s="16"/>
      <c r="K51" s="16"/>
    </row>
    <row r="52" spans="1:11" ht="45" x14ac:dyDescent="0.2">
      <c r="A52" s="3"/>
      <c r="B52" s="17" t="s">
        <v>45</v>
      </c>
      <c r="C52" s="50"/>
      <c r="D52" s="44"/>
      <c r="E52" s="38"/>
      <c r="F52" s="38"/>
      <c r="G52" s="16"/>
      <c r="H52" s="16"/>
      <c r="I52" s="16"/>
      <c r="J52" s="16"/>
      <c r="K52" s="16"/>
    </row>
    <row r="53" spans="1:11" ht="15.75" thickBot="1" x14ac:dyDescent="0.25">
      <c r="A53" s="4"/>
      <c r="B53" s="18" t="s">
        <v>56</v>
      </c>
      <c r="C53" s="51"/>
      <c r="D53" s="45"/>
      <c r="E53" s="39"/>
      <c r="F53" s="39"/>
      <c r="G53" s="16"/>
      <c r="H53" s="16"/>
      <c r="I53" s="16"/>
      <c r="J53" s="16"/>
      <c r="K53" s="16"/>
    </row>
    <row r="54" spans="1:11" ht="15.75" customHeight="1" x14ac:dyDescent="0.2">
      <c r="A54" s="52"/>
      <c r="B54" s="53"/>
      <c r="C54" s="53"/>
      <c r="D54" s="54"/>
      <c r="E54" s="40" t="s">
        <v>60</v>
      </c>
      <c r="F54" s="40">
        <f>SUM(F9:F53)</f>
        <v>0</v>
      </c>
      <c r="G54" s="16"/>
      <c r="H54" s="16"/>
      <c r="I54" s="16"/>
      <c r="J54" s="16"/>
      <c r="K54" s="16"/>
    </row>
    <row r="55" spans="1:11" ht="15.75" customHeight="1" x14ac:dyDescent="0.2">
      <c r="A55" s="55"/>
      <c r="B55" s="56"/>
      <c r="C55" s="56"/>
      <c r="D55" s="57"/>
      <c r="E55" s="41"/>
      <c r="F55" s="41"/>
      <c r="G55" s="16"/>
      <c r="H55" s="16"/>
      <c r="I55" s="16"/>
      <c r="J55" s="16"/>
      <c r="K55" s="16"/>
    </row>
    <row r="56" spans="1:11" ht="16.5" customHeight="1" thickBot="1" x14ac:dyDescent="0.25">
      <c r="A56" s="58"/>
      <c r="B56" s="59"/>
      <c r="C56" s="59"/>
      <c r="D56" s="60"/>
      <c r="E56" s="42"/>
      <c r="F56" s="42"/>
      <c r="G56" s="16"/>
      <c r="H56" s="16"/>
      <c r="I56" s="16"/>
      <c r="J56" s="16"/>
      <c r="K56" s="16"/>
    </row>
    <row r="57" spans="1:11" x14ac:dyDescent="0.2">
      <c r="A57" s="5">
        <v>16</v>
      </c>
      <c r="B57" s="19" t="s">
        <v>46</v>
      </c>
      <c r="C57" s="49" t="s">
        <v>2</v>
      </c>
      <c r="D57" s="43"/>
      <c r="E57" s="37" t="s">
        <v>2</v>
      </c>
      <c r="F57" s="37" t="s">
        <v>2</v>
      </c>
    </row>
    <row r="58" spans="1:11" x14ac:dyDescent="0.2">
      <c r="A58" s="6"/>
      <c r="B58" s="20" t="s">
        <v>47</v>
      </c>
      <c r="C58" s="50"/>
      <c r="D58" s="44"/>
      <c r="E58" s="38"/>
      <c r="F58" s="38"/>
    </row>
    <row r="59" spans="1:11" ht="15.75" thickBot="1" x14ac:dyDescent="0.25">
      <c r="A59" s="7"/>
      <c r="B59" s="21" t="s">
        <v>48</v>
      </c>
      <c r="C59" s="51"/>
      <c r="D59" s="45"/>
      <c r="E59" s="39"/>
      <c r="F59" s="39"/>
    </row>
    <row r="60" spans="1:11" x14ac:dyDescent="0.2">
      <c r="A60" s="5">
        <v>17</v>
      </c>
      <c r="B60" s="22" t="s">
        <v>49</v>
      </c>
      <c r="C60" s="49" t="s">
        <v>2</v>
      </c>
      <c r="D60" s="43"/>
      <c r="E60" s="37" t="s">
        <v>2</v>
      </c>
      <c r="F60" s="37" t="s">
        <v>2</v>
      </c>
    </row>
    <row r="61" spans="1:11" s="24" customFormat="1" x14ac:dyDescent="0.2">
      <c r="A61" s="6"/>
      <c r="B61" s="23" t="s">
        <v>50</v>
      </c>
      <c r="C61" s="50"/>
      <c r="D61" s="44"/>
      <c r="E61" s="38"/>
      <c r="F61" s="38"/>
    </row>
    <row r="62" spans="1:11" ht="30" x14ac:dyDescent="0.2">
      <c r="A62" s="6"/>
      <c r="B62" s="25" t="s">
        <v>51</v>
      </c>
      <c r="C62" s="50"/>
      <c r="D62" s="44"/>
      <c r="E62" s="38"/>
      <c r="F62" s="38"/>
    </row>
    <row r="63" spans="1:11" x14ac:dyDescent="0.2">
      <c r="A63" s="6"/>
      <c r="B63" s="25" t="s">
        <v>52</v>
      </c>
      <c r="C63" s="50"/>
      <c r="D63" s="44"/>
      <c r="E63" s="38"/>
      <c r="F63" s="38"/>
    </row>
    <row r="64" spans="1:11" ht="30" x14ac:dyDescent="0.2">
      <c r="A64" s="6"/>
      <c r="B64" s="25" t="s">
        <v>53</v>
      </c>
      <c r="C64" s="50"/>
      <c r="D64" s="44"/>
      <c r="E64" s="38"/>
      <c r="F64" s="38"/>
    </row>
    <row r="65" spans="1:6" x14ac:dyDescent="0.2">
      <c r="A65" s="6"/>
      <c r="B65" s="25" t="s">
        <v>54</v>
      </c>
      <c r="C65" s="50"/>
      <c r="D65" s="44"/>
      <c r="E65" s="38"/>
      <c r="F65" s="38"/>
    </row>
    <row r="66" spans="1:6" ht="15.75" thickBot="1" x14ac:dyDescent="0.25">
      <c r="A66" s="7"/>
      <c r="B66" s="26" t="s">
        <v>57</v>
      </c>
      <c r="C66" s="51"/>
      <c r="D66" s="45"/>
      <c r="E66" s="39"/>
      <c r="F66" s="39"/>
    </row>
    <row r="67" spans="1:6" x14ac:dyDescent="0.2">
      <c r="B67" s="27"/>
    </row>
  </sheetData>
  <sheetProtection algorithmName="SHA-512" hashValue="CFhQ1uYZR1d3tvgwPrMupomiS+hz8WIqVzLdicN+hoyUTQgZFRjFiuneWUKZ4zPJjF9pQmiT13wJwNU1zb3bng==" saltValue="zwXNSNm1WbybuhjyBCf1NA==" spinCount="100000" sheet="1" objects="1" scenarios="1"/>
  <protectedRanges>
    <protectedRange sqref="B6:E6" name="פרטי מציע"/>
    <protectedRange sqref="E9:E53" name="עלות נסיעה"/>
  </protectedRanges>
  <mergeCells count="72">
    <mergeCell ref="C9:C11"/>
    <mergeCell ref="C12:C14"/>
    <mergeCell ref="C15:C17"/>
    <mergeCell ref="C18:C20"/>
    <mergeCell ref="C21:C23"/>
    <mergeCell ref="C60:C66"/>
    <mergeCell ref="E60:E66"/>
    <mergeCell ref="E57:E59"/>
    <mergeCell ref="C27:C29"/>
    <mergeCell ref="C30:C32"/>
    <mergeCell ref="C33:C35"/>
    <mergeCell ref="C36:C38"/>
    <mergeCell ref="C39:C41"/>
    <mergeCell ref="C42:C44"/>
    <mergeCell ref="D48:D50"/>
    <mergeCell ref="D51:D53"/>
    <mergeCell ref="A54:D56"/>
    <mergeCell ref="D57:D59"/>
    <mergeCell ref="D60:D66"/>
    <mergeCell ref="D42:D44"/>
    <mergeCell ref="E24:E26"/>
    <mergeCell ref="C45:C47"/>
    <mergeCell ref="C48:C50"/>
    <mergeCell ref="C51:C53"/>
    <mergeCell ref="C57:C59"/>
    <mergeCell ref="C24:C26"/>
    <mergeCell ref="E42:E44"/>
    <mergeCell ref="E45:E47"/>
    <mergeCell ref="E48:E50"/>
    <mergeCell ref="E51:E53"/>
    <mergeCell ref="E27:E29"/>
    <mergeCell ref="E30:E32"/>
    <mergeCell ref="E33:E35"/>
    <mergeCell ref="E36:E38"/>
    <mergeCell ref="E39:E41"/>
    <mergeCell ref="D45:D47"/>
    <mergeCell ref="E9:E11"/>
    <mergeCell ref="E12:E14"/>
    <mergeCell ref="E15:E17"/>
    <mergeCell ref="E18:E20"/>
    <mergeCell ref="E21:E23"/>
    <mergeCell ref="F9:F11"/>
    <mergeCell ref="F12:F14"/>
    <mergeCell ref="F15:F17"/>
    <mergeCell ref="F18:F20"/>
    <mergeCell ref="F21:F23"/>
    <mergeCell ref="F51:F5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B3:F3"/>
    <mergeCell ref="F57:F59"/>
    <mergeCell ref="F60:F66"/>
    <mergeCell ref="E54:E56"/>
    <mergeCell ref="F54:F56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הצעת מחיר 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רחלי מור</dc:creator>
  <cp:lastModifiedBy>רחלי מור</cp:lastModifiedBy>
  <dcterms:created xsi:type="dcterms:W3CDTF">2025-06-17T09:25:23Z</dcterms:created>
  <dcterms:modified xsi:type="dcterms:W3CDTF">2025-09-17T08:54:54Z</dcterms:modified>
</cp:coreProperties>
</file>